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Servizi\Elettorale\Statistica\attività statistica annuale\statistica 2025\Sesto in numeri 2024\"/>
    </mc:Choice>
  </mc:AlternateContent>
  <bookViews>
    <workbookView xWindow="0" yWindow="0" windowWidth="21600" windowHeight="9735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2" i="1" l="1"/>
  <c r="G32" i="1"/>
  <c r="F32" i="1"/>
  <c r="D32" i="1"/>
  <c r="E32" i="1" l="1"/>
  <c r="H31" i="1"/>
  <c r="G31" i="1"/>
  <c r="F31" i="1"/>
  <c r="E31" i="1"/>
  <c r="D31" i="1"/>
  <c r="D30" i="1" l="1"/>
  <c r="H30" i="1" s="1"/>
  <c r="E30" i="1" l="1"/>
  <c r="F30" i="1"/>
  <c r="G30" i="1"/>
  <c r="D29" i="1"/>
  <c r="G29" i="1" l="1"/>
  <c r="F29" i="1"/>
  <c r="D28" i="1"/>
  <c r="E29" i="1" l="1"/>
  <c r="H29" i="1"/>
  <c r="H28" i="1"/>
  <c r="G28" i="1"/>
  <c r="G27" i="1"/>
  <c r="D27" i="1"/>
  <c r="E28" i="1" s="1"/>
  <c r="F28" i="1" l="1"/>
  <c r="G26" i="1"/>
  <c r="D26" i="1"/>
  <c r="H27" i="1" s="1"/>
  <c r="F27" i="1" l="1"/>
  <c r="E27" i="1"/>
  <c r="E26" i="1"/>
  <c r="G4" i="1"/>
  <c r="F6" i="1"/>
  <c r="F9" i="1"/>
  <c r="D5" i="1"/>
  <c r="G5" i="1" s="1"/>
  <c r="D6" i="1"/>
  <c r="D7" i="1"/>
  <c r="F7" i="1" s="1"/>
  <c r="D8" i="1"/>
  <c r="G8" i="1" s="1"/>
  <c r="D9" i="1"/>
  <c r="H9" i="1" s="1"/>
  <c r="D10" i="1"/>
  <c r="G10" i="1" s="1"/>
  <c r="D11" i="1"/>
  <c r="F11" i="1" s="1"/>
  <c r="D12" i="1"/>
  <c r="G12" i="1" s="1"/>
  <c r="D13" i="1"/>
  <c r="G13" i="1" s="1"/>
  <c r="D14" i="1"/>
  <c r="D15" i="1"/>
  <c r="E15" i="1" s="1"/>
  <c r="D16" i="1"/>
  <c r="D17" i="1"/>
  <c r="D18" i="1"/>
  <c r="D19" i="1"/>
  <c r="D20" i="1"/>
  <c r="E20" i="1" s="1"/>
  <c r="D21" i="1"/>
  <c r="G21" i="1" s="1"/>
  <c r="D22" i="1"/>
  <c r="D23" i="1"/>
  <c r="E24" i="1" s="1"/>
  <c r="D24" i="1"/>
  <c r="D25" i="1"/>
  <c r="F26" i="1" s="1"/>
  <c r="D4" i="1"/>
  <c r="G25" i="1"/>
  <c r="E25" i="1"/>
  <c r="G19" i="1"/>
  <c r="E19" i="1"/>
  <c r="E18" i="1"/>
  <c r="G17" i="1"/>
  <c r="E17" i="1"/>
  <c r="E12" i="1"/>
  <c r="G11" i="1"/>
  <c r="E11" i="1"/>
  <c r="G9" i="1"/>
  <c r="F13" i="1" l="1"/>
  <c r="F5" i="1"/>
  <c r="H11" i="1"/>
  <c r="E23" i="1"/>
  <c r="H15" i="1"/>
  <c r="H14" i="1"/>
  <c r="H13" i="1"/>
  <c r="E5" i="1"/>
  <c r="G15" i="1"/>
  <c r="E21" i="1"/>
  <c r="H19" i="1"/>
  <c r="F12" i="1"/>
  <c r="G7" i="1"/>
  <c r="H10" i="1"/>
  <c r="G23" i="1"/>
  <c r="E7" i="1"/>
  <c r="H6" i="1"/>
  <c r="H5" i="1"/>
  <c r="F14" i="1"/>
  <c r="E8" i="1"/>
  <c r="E16" i="1"/>
  <c r="G6" i="1"/>
  <c r="H26" i="1"/>
  <c r="H7" i="1"/>
  <c r="H23" i="1"/>
  <c r="F8" i="1"/>
  <c r="H21" i="1"/>
  <c r="H12" i="1"/>
  <c r="E22" i="1"/>
  <c r="H25" i="1"/>
  <c r="H17" i="1"/>
  <c r="F10" i="1"/>
  <c r="H8" i="1"/>
  <c r="E6" i="1"/>
  <c r="E9" i="1"/>
  <c r="E10" i="1"/>
  <c r="E13" i="1"/>
  <c r="E14" i="1"/>
  <c r="G16" i="1"/>
  <c r="G18" i="1"/>
  <c r="G20" i="1"/>
  <c r="G22" i="1"/>
  <c r="G24" i="1"/>
  <c r="G14" i="1"/>
  <c r="F15" i="1"/>
  <c r="F16" i="1"/>
  <c r="H16" i="1"/>
  <c r="F17" i="1"/>
  <c r="F18" i="1"/>
  <c r="H18" i="1"/>
  <c r="F19" i="1"/>
  <c r="F20" i="1"/>
  <c r="H20" i="1"/>
  <c r="F21" i="1"/>
  <c r="F22" i="1"/>
  <c r="H22" i="1"/>
  <c r="F23" i="1"/>
  <c r="F24" i="1"/>
  <c r="H24" i="1"/>
  <c r="F25" i="1"/>
</calcChain>
</file>

<file path=xl/sharedStrings.xml><?xml version="1.0" encoding="utf-8"?>
<sst xmlns="http://schemas.openxmlformats.org/spreadsheetml/2006/main" count="10" uniqueCount="10">
  <si>
    <t>anno</t>
  </si>
  <si>
    <t>Maschi</t>
  </si>
  <si>
    <t>Femmine</t>
  </si>
  <si>
    <t>Popolazione straniera al 31 dicembre</t>
  </si>
  <si>
    <t>tabella 6.1 - Popolazione residente straniera  - serie storica</t>
  </si>
  <si>
    <t>incremento annuale</t>
  </si>
  <si>
    <t>tasso d'incremento continuo  (per 1000)</t>
  </si>
  <si>
    <t>densità di popolazione (ab/kmq)</t>
  </si>
  <si>
    <t>variazione percentuale rispetto all'anno precedente</t>
  </si>
  <si>
    <t>Totale residenti al 31 dicembre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</si>
</sst>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34">
    <xf numFmtId="0" fontId="0" fillId="0" borderId="0" xfId="0"/>
    <xf numFmtId="0" fontId="2" fillId="0" borderId="1" xfId="0" applyFont="1" applyBorder="1" applyAlignment="1">
      <alignment horizontal="right"/>
    </xf>
    <xf numFmtId="0" fontId="2" fillId="0" borderId="1" xfId="0" applyNumberFormat="1" applyFont="1" applyBorder="1" applyAlignment="1">
      <alignment horizontal="right"/>
    </xf>
    <xf numFmtId="0" fontId="2" fillId="0" borderId="1" xfId="0" applyFont="1" applyFill="1" applyBorder="1" applyAlignment="1">
      <alignment horizontal="right"/>
    </xf>
    <xf numFmtId="0" fontId="2" fillId="0" borderId="1" xfId="0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right"/>
    </xf>
    <xf numFmtId="0" fontId="3" fillId="0" borderId="1" xfId="0" applyNumberFormat="1" applyFont="1" applyFill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2" fillId="2" borderId="1" xfId="0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right"/>
    </xf>
    <xf numFmtId="0" fontId="2" fillId="3" borderId="1" xfId="0" applyNumberFormat="1" applyFont="1" applyFill="1" applyBorder="1" applyAlignment="1">
      <alignment horizontal="right"/>
    </xf>
    <xf numFmtId="0" fontId="3" fillId="3" borderId="1" xfId="0" applyFont="1" applyFill="1" applyBorder="1" applyAlignment="1">
      <alignment horizontal="right"/>
    </xf>
    <xf numFmtId="0" fontId="3" fillId="3" borderId="1" xfId="0" applyNumberFormat="1" applyFont="1" applyFill="1" applyBorder="1" applyAlignment="1">
      <alignment horizontal="right"/>
    </xf>
    <xf numFmtId="3" fontId="2" fillId="3" borderId="1" xfId="0" applyNumberFormat="1" applyFont="1" applyFill="1" applyBorder="1" applyAlignment="1">
      <alignment horizontal="right"/>
    </xf>
    <xf numFmtId="0" fontId="2" fillId="0" borderId="1" xfId="0" applyFont="1" applyBorder="1"/>
    <xf numFmtId="41" fontId="2" fillId="2" borderId="1" xfId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right" vertical="center" wrapText="1"/>
    </xf>
    <xf numFmtId="2" fontId="2" fillId="2" borderId="1" xfId="0" applyNumberFormat="1" applyFont="1" applyFill="1" applyBorder="1" applyAlignment="1">
      <alignment horizontal="right" vertical="center" wrapText="1"/>
    </xf>
    <xf numFmtId="3" fontId="2" fillId="0" borderId="1" xfId="0" applyNumberFormat="1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/>
    </xf>
    <xf numFmtId="3" fontId="2" fillId="3" borderId="1" xfId="0" applyNumberFormat="1" applyFont="1" applyFill="1" applyBorder="1" applyAlignment="1">
      <alignment horizontal="right" vertical="center" wrapText="1"/>
    </xf>
    <xf numFmtId="2" fontId="2" fillId="3" borderId="1" xfId="1" applyNumberFormat="1" applyFont="1" applyFill="1" applyBorder="1" applyAlignment="1">
      <alignment horizontal="right"/>
    </xf>
    <xf numFmtId="2" fontId="2" fillId="3" borderId="1" xfId="0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/>
    </xf>
    <xf numFmtId="2" fontId="2" fillId="0" borderId="1" xfId="1" applyNumberFormat="1" applyFont="1" applyFill="1" applyBorder="1" applyAlignment="1">
      <alignment horizontal="right"/>
    </xf>
    <xf numFmtId="0" fontId="2" fillId="3" borderId="1" xfId="0" applyFont="1" applyFill="1" applyBorder="1"/>
    <xf numFmtId="3" fontId="3" fillId="3" borderId="1" xfId="1" applyNumberFormat="1" applyFont="1" applyFill="1" applyBorder="1" applyAlignment="1">
      <alignment horizontal="right"/>
    </xf>
    <xf numFmtId="2" fontId="2" fillId="0" borderId="1" xfId="0" applyNumberFormat="1" applyFont="1" applyBorder="1"/>
    <xf numFmtId="3" fontId="2" fillId="0" borderId="1" xfId="0" applyNumberFormat="1" applyFont="1" applyBorder="1"/>
    <xf numFmtId="3" fontId="2" fillId="3" borderId="1" xfId="0" applyNumberFormat="1" applyFont="1" applyFill="1" applyBorder="1"/>
    <xf numFmtId="2" fontId="2" fillId="3" borderId="1" xfId="0" applyNumberFormat="1" applyFont="1" applyFill="1" applyBorder="1"/>
    <xf numFmtId="0" fontId="2" fillId="4" borderId="1" xfId="0" applyFont="1" applyFill="1" applyBorder="1"/>
    <xf numFmtId="2" fontId="2" fillId="4" borderId="1" xfId="0" applyNumberFormat="1" applyFont="1" applyFill="1" applyBorder="1"/>
    <xf numFmtId="0" fontId="2" fillId="2" borderId="1" xfId="0" applyFont="1" applyFill="1" applyBorder="1" applyAlignment="1">
      <alignment horizontal="center"/>
    </xf>
  </cellXfs>
  <cellStyles count="2">
    <cellStyle name="Migliaia [0]" xfId="1" builtinId="6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tabSelected="1" workbookViewId="0">
      <selection activeCell="A2" sqref="A2:H2"/>
    </sheetView>
  </sheetViews>
  <sheetFormatPr defaultRowHeight="15" x14ac:dyDescent="0.25"/>
  <cols>
    <col min="6" max="6" width="9.5703125" customWidth="1"/>
  </cols>
  <sheetData>
    <row r="1" spans="1:8" x14ac:dyDescent="0.25">
      <c r="A1" t="s">
        <v>4</v>
      </c>
    </row>
    <row r="2" spans="1:8" x14ac:dyDescent="0.25">
      <c r="A2" s="33" t="s">
        <v>3</v>
      </c>
      <c r="B2" s="33"/>
      <c r="C2" s="33"/>
      <c r="D2" s="33"/>
      <c r="E2" s="33"/>
      <c r="F2" s="33"/>
      <c r="G2" s="33"/>
      <c r="H2" s="33"/>
    </row>
    <row r="3" spans="1:8" ht="56.25" x14ac:dyDescent="0.25">
      <c r="A3" s="8" t="s">
        <v>0</v>
      </c>
      <c r="B3" s="8" t="s">
        <v>1</v>
      </c>
      <c r="C3" s="8" t="s">
        <v>2</v>
      </c>
      <c r="D3" s="15" t="s">
        <v>9</v>
      </c>
      <c r="E3" s="16" t="s">
        <v>5</v>
      </c>
      <c r="F3" s="16" t="s">
        <v>6</v>
      </c>
      <c r="G3" s="17" t="s">
        <v>7</v>
      </c>
      <c r="H3" s="16" t="s">
        <v>8</v>
      </c>
    </row>
    <row r="4" spans="1:8" x14ac:dyDescent="0.25">
      <c r="A4" s="9">
        <v>1996</v>
      </c>
      <c r="B4" s="9">
        <v>273</v>
      </c>
      <c r="C4" s="9">
        <v>345</v>
      </c>
      <c r="D4" s="20">
        <f>B4+C4</f>
        <v>618</v>
      </c>
      <c r="E4" s="13">
        <v>0</v>
      </c>
      <c r="F4" s="21">
        <v>0</v>
      </c>
      <c r="G4" s="22">
        <f t="shared" ref="G4:G7" si="0">D4/49.04</f>
        <v>12.601957585644373</v>
      </c>
      <c r="H4" s="22">
        <v>0</v>
      </c>
    </row>
    <row r="5" spans="1:8" x14ac:dyDescent="0.25">
      <c r="A5" s="1">
        <v>1997</v>
      </c>
      <c r="B5" s="1">
        <v>368</v>
      </c>
      <c r="C5" s="1">
        <v>428</v>
      </c>
      <c r="D5" s="18">
        <f t="shared" ref="D5:D29" si="1">B5+C5</f>
        <v>796</v>
      </c>
      <c r="E5" s="23">
        <f t="shared" ref="E5:E25" si="2">D5-D4</f>
        <v>178</v>
      </c>
      <c r="F5" s="24">
        <f t="shared" ref="F5:F14" si="3">LN(D5/D4) *1000</f>
        <v>253.11072838669224</v>
      </c>
      <c r="G5" s="19">
        <f t="shared" si="0"/>
        <v>16.231647634584014</v>
      </c>
      <c r="H5" s="19">
        <f t="shared" ref="H5:H14" si="4">(D5*100-D4*100)/D4</f>
        <v>28.802588996763753</v>
      </c>
    </row>
    <row r="6" spans="1:8" x14ac:dyDescent="0.25">
      <c r="A6" s="9">
        <v>1998</v>
      </c>
      <c r="B6" s="9">
        <v>390</v>
      </c>
      <c r="C6" s="9">
        <v>452</v>
      </c>
      <c r="D6" s="20">
        <f t="shared" si="1"/>
        <v>842</v>
      </c>
      <c r="E6" s="13">
        <f t="shared" si="2"/>
        <v>46</v>
      </c>
      <c r="F6" s="21">
        <f t="shared" si="3"/>
        <v>56.180828397943792</v>
      </c>
      <c r="G6" s="22">
        <f t="shared" si="0"/>
        <v>17.169657422512234</v>
      </c>
      <c r="H6" s="22">
        <f t="shared" si="4"/>
        <v>5.7788944723618094</v>
      </c>
    </row>
    <row r="7" spans="1:8" x14ac:dyDescent="0.25">
      <c r="A7" s="1">
        <v>1999</v>
      </c>
      <c r="B7" s="1">
        <v>439</v>
      </c>
      <c r="C7" s="1">
        <v>497</v>
      </c>
      <c r="D7" s="18">
        <f t="shared" si="1"/>
        <v>936</v>
      </c>
      <c r="E7" s="23">
        <f t="shared" si="2"/>
        <v>94</v>
      </c>
      <c r="F7" s="24">
        <f t="shared" si="3"/>
        <v>105.83546223526525</v>
      </c>
      <c r="G7" s="19">
        <f t="shared" si="0"/>
        <v>19.086460032626427</v>
      </c>
      <c r="H7" s="19">
        <f t="shared" si="4"/>
        <v>11.163895486935868</v>
      </c>
    </row>
    <row r="8" spans="1:8" x14ac:dyDescent="0.25">
      <c r="A8" s="9">
        <v>2000</v>
      </c>
      <c r="B8" s="9">
        <v>571</v>
      </c>
      <c r="C8" s="9">
        <v>622</v>
      </c>
      <c r="D8" s="20">
        <f t="shared" si="1"/>
        <v>1193</v>
      </c>
      <c r="E8" s="13">
        <f t="shared" si="2"/>
        <v>257</v>
      </c>
      <c r="F8" s="21">
        <f t="shared" si="3"/>
        <v>242.610945620324</v>
      </c>
      <c r="G8" s="22">
        <f t="shared" ref="G8:G25" si="5">D8/49.04</f>
        <v>24.327079934747147</v>
      </c>
      <c r="H8" s="22">
        <f t="shared" si="4"/>
        <v>27.457264957264957</v>
      </c>
    </row>
    <row r="9" spans="1:8" x14ac:dyDescent="0.25">
      <c r="A9" s="1">
        <v>2001</v>
      </c>
      <c r="B9" s="1">
        <v>613</v>
      </c>
      <c r="C9" s="1">
        <v>666</v>
      </c>
      <c r="D9" s="18">
        <f t="shared" si="1"/>
        <v>1279</v>
      </c>
      <c r="E9" s="23">
        <f t="shared" si="2"/>
        <v>86</v>
      </c>
      <c r="F9" s="24">
        <f t="shared" si="3"/>
        <v>69.607379480926511</v>
      </c>
      <c r="G9" s="19">
        <f t="shared" si="5"/>
        <v>26.080750407830344</v>
      </c>
      <c r="H9" s="19">
        <f t="shared" si="4"/>
        <v>7.2087175188600163</v>
      </c>
    </row>
    <row r="10" spans="1:8" x14ac:dyDescent="0.25">
      <c r="A10" s="9">
        <v>2002</v>
      </c>
      <c r="B10" s="9">
        <v>682</v>
      </c>
      <c r="C10" s="9">
        <v>728</v>
      </c>
      <c r="D10" s="20">
        <f t="shared" si="1"/>
        <v>1410</v>
      </c>
      <c r="E10" s="13">
        <f t="shared" si="2"/>
        <v>131</v>
      </c>
      <c r="F10" s="21">
        <f t="shared" si="3"/>
        <v>97.51118179337125</v>
      </c>
      <c r="G10" s="22">
        <f t="shared" si="5"/>
        <v>28.752039151712889</v>
      </c>
      <c r="H10" s="22">
        <f t="shared" si="4"/>
        <v>10.242376856919469</v>
      </c>
    </row>
    <row r="11" spans="1:8" x14ac:dyDescent="0.25">
      <c r="A11" s="1">
        <v>2003</v>
      </c>
      <c r="B11" s="1">
        <v>805</v>
      </c>
      <c r="C11" s="1">
        <v>906</v>
      </c>
      <c r="D11" s="18">
        <f t="shared" si="1"/>
        <v>1711</v>
      </c>
      <c r="E11" s="23">
        <f t="shared" si="2"/>
        <v>301</v>
      </c>
      <c r="F11" s="24">
        <f t="shared" si="3"/>
        <v>193.48829051997953</v>
      </c>
      <c r="G11" s="19">
        <f t="shared" si="5"/>
        <v>34.889885807504079</v>
      </c>
      <c r="H11" s="19">
        <f t="shared" si="4"/>
        <v>21.347517730496453</v>
      </c>
    </row>
    <row r="12" spans="1:8" x14ac:dyDescent="0.25">
      <c r="A12" s="9">
        <v>2004</v>
      </c>
      <c r="B12" s="9">
        <v>982</v>
      </c>
      <c r="C12" s="9">
        <v>1072</v>
      </c>
      <c r="D12" s="20">
        <f t="shared" si="1"/>
        <v>2054</v>
      </c>
      <c r="E12" s="13">
        <f t="shared" si="2"/>
        <v>343</v>
      </c>
      <c r="F12" s="21">
        <f t="shared" si="3"/>
        <v>182.71111659631006</v>
      </c>
      <c r="G12" s="22">
        <f t="shared" si="5"/>
        <v>41.884176182707996</v>
      </c>
      <c r="H12" s="22">
        <f t="shared" si="4"/>
        <v>20.04675628287551</v>
      </c>
    </row>
    <row r="13" spans="1:8" x14ac:dyDescent="0.25">
      <c r="A13" s="1">
        <v>2005</v>
      </c>
      <c r="B13" s="2">
        <v>1079</v>
      </c>
      <c r="C13" s="2">
        <v>1188</v>
      </c>
      <c r="D13" s="18">
        <f t="shared" si="1"/>
        <v>2267</v>
      </c>
      <c r="E13" s="23">
        <f t="shared" si="2"/>
        <v>213</v>
      </c>
      <c r="F13" s="24">
        <f t="shared" si="3"/>
        <v>98.668260019025411</v>
      </c>
      <c r="G13" s="19">
        <f t="shared" si="5"/>
        <v>46.227569331158236</v>
      </c>
      <c r="H13" s="19">
        <f t="shared" si="4"/>
        <v>10.370009737098345</v>
      </c>
    </row>
    <row r="14" spans="1:8" x14ac:dyDescent="0.25">
      <c r="A14" s="9">
        <v>2006</v>
      </c>
      <c r="B14" s="10">
        <v>1185</v>
      </c>
      <c r="C14" s="10">
        <v>1317</v>
      </c>
      <c r="D14" s="20">
        <f t="shared" si="1"/>
        <v>2502</v>
      </c>
      <c r="E14" s="13">
        <f t="shared" si="2"/>
        <v>235</v>
      </c>
      <c r="F14" s="21">
        <f t="shared" si="3"/>
        <v>98.633040519327452</v>
      </c>
      <c r="G14" s="22">
        <f t="shared" si="5"/>
        <v>51.019575856443723</v>
      </c>
      <c r="H14" s="22">
        <f t="shared" si="4"/>
        <v>10.366122629025144</v>
      </c>
    </row>
    <row r="15" spans="1:8" x14ac:dyDescent="0.25">
      <c r="A15" s="3">
        <v>2007</v>
      </c>
      <c r="B15" s="4">
        <v>1422</v>
      </c>
      <c r="C15" s="4">
        <v>1570</v>
      </c>
      <c r="D15" s="18">
        <f t="shared" si="1"/>
        <v>2992</v>
      </c>
      <c r="E15" s="23">
        <f t="shared" si="2"/>
        <v>490</v>
      </c>
      <c r="F15" s="24">
        <f t="shared" ref="F15:F25" si="6">LN(D15/D14) *1000</f>
        <v>178.85164806751143</v>
      </c>
      <c r="G15" s="19">
        <f t="shared" si="5"/>
        <v>61.011419249592173</v>
      </c>
      <c r="H15" s="19">
        <f t="shared" ref="H15:H25" si="7">(D15*100-D14*100)/D14</f>
        <v>19.584332533972823</v>
      </c>
    </row>
    <row r="16" spans="1:8" x14ac:dyDescent="0.25">
      <c r="A16" s="9">
        <v>2008</v>
      </c>
      <c r="B16" s="10">
        <v>1560</v>
      </c>
      <c r="C16" s="10">
        <v>1699</v>
      </c>
      <c r="D16" s="20">
        <f t="shared" si="1"/>
        <v>3259</v>
      </c>
      <c r="E16" s="13">
        <f t="shared" si="2"/>
        <v>267</v>
      </c>
      <c r="F16" s="21">
        <f t="shared" si="6"/>
        <v>85.478339743193786</v>
      </c>
      <c r="G16" s="22">
        <f t="shared" si="5"/>
        <v>66.455954323001635</v>
      </c>
      <c r="H16" s="22">
        <f t="shared" si="7"/>
        <v>8.9237967914438503</v>
      </c>
    </row>
    <row r="17" spans="1:8" x14ac:dyDescent="0.25">
      <c r="A17" s="3">
        <v>2009</v>
      </c>
      <c r="B17" s="4">
        <v>1739</v>
      </c>
      <c r="C17" s="4">
        <v>1934</v>
      </c>
      <c r="D17" s="18">
        <f t="shared" si="1"/>
        <v>3673</v>
      </c>
      <c r="E17" s="23">
        <f t="shared" si="2"/>
        <v>414</v>
      </c>
      <c r="F17" s="24">
        <f t="shared" si="6"/>
        <v>119.58836698210582</v>
      </c>
      <c r="G17" s="19">
        <f t="shared" si="5"/>
        <v>74.898042414355629</v>
      </c>
      <c r="H17" s="19">
        <f t="shared" si="7"/>
        <v>12.703283215710341</v>
      </c>
    </row>
    <row r="18" spans="1:8" x14ac:dyDescent="0.25">
      <c r="A18" s="9">
        <v>2010</v>
      </c>
      <c r="B18" s="10">
        <v>1781</v>
      </c>
      <c r="C18" s="10">
        <v>2109</v>
      </c>
      <c r="D18" s="20">
        <f t="shared" si="1"/>
        <v>3890</v>
      </c>
      <c r="E18" s="13">
        <f t="shared" si="2"/>
        <v>217</v>
      </c>
      <c r="F18" s="21">
        <f t="shared" si="6"/>
        <v>57.400390792824709</v>
      </c>
      <c r="G18" s="22">
        <f t="shared" si="5"/>
        <v>79.323001631321375</v>
      </c>
      <c r="H18" s="22">
        <f t="shared" si="7"/>
        <v>5.9079771304111084</v>
      </c>
    </row>
    <row r="19" spans="1:8" x14ac:dyDescent="0.25">
      <c r="A19" s="5">
        <v>2011</v>
      </c>
      <c r="B19" s="6">
        <v>1878</v>
      </c>
      <c r="C19" s="6">
        <v>2260</v>
      </c>
      <c r="D19" s="18">
        <f t="shared" si="1"/>
        <v>4138</v>
      </c>
      <c r="E19" s="23">
        <f t="shared" si="2"/>
        <v>248</v>
      </c>
      <c r="F19" s="24">
        <f t="shared" si="6"/>
        <v>61.803421692996416</v>
      </c>
      <c r="G19" s="19">
        <f t="shared" si="5"/>
        <v>84.380097879282218</v>
      </c>
      <c r="H19" s="19">
        <f t="shared" si="7"/>
        <v>6.3753213367609254</v>
      </c>
    </row>
    <row r="20" spans="1:8" x14ac:dyDescent="0.25">
      <c r="A20" s="11">
        <v>2012</v>
      </c>
      <c r="B20" s="11">
        <v>2094</v>
      </c>
      <c r="C20" s="11">
        <v>2511</v>
      </c>
      <c r="D20" s="20">
        <f t="shared" si="1"/>
        <v>4605</v>
      </c>
      <c r="E20" s="13">
        <f t="shared" si="2"/>
        <v>467</v>
      </c>
      <c r="F20" s="21">
        <f t="shared" si="6"/>
        <v>106.93009038391897</v>
      </c>
      <c r="G20" s="22">
        <f t="shared" si="5"/>
        <v>93.902936378466563</v>
      </c>
      <c r="H20" s="22">
        <f t="shared" si="7"/>
        <v>11.285645239246012</v>
      </c>
    </row>
    <row r="21" spans="1:8" x14ac:dyDescent="0.25">
      <c r="A21" s="7">
        <v>2013</v>
      </c>
      <c r="B21" s="7">
        <v>2055</v>
      </c>
      <c r="C21" s="7">
        <v>2539</v>
      </c>
      <c r="D21" s="18">
        <f t="shared" si="1"/>
        <v>4594</v>
      </c>
      <c r="E21" s="23">
        <f t="shared" si="2"/>
        <v>-11</v>
      </c>
      <c r="F21" s="24">
        <f t="shared" si="6"/>
        <v>-2.3915654403636379</v>
      </c>
      <c r="G21" s="19">
        <f t="shared" si="5"/>
        <v>93.678629690048936</v>
      </c>
      <c r="H21" s="19">
        <f t="shared" si="7"/>
        <v>-0.23887079261672095</v>
      </c>
    </row>
    <row r="22" spans="1:8" x14ac:dyDescent="0.25">
      <c r="A22" s="11">
        <v>2014</v>
      </c>
      <c r="B22" s="12">
        <v>2040</v>
      </c>
      <c r="C22" s="12">
        <v>2575</v>
      </c>
      <c r="D22" s="20">
        <f t="shared" si="1"/>
        <v>4615</v>
      </c>
      <c r="E22" s="13">
        <f t="shared" si="2"/>
        <v>21</v>
      </c>
      <c r="F22" s="21">
        <f t="shared" si="6"/>
        <v>4.5607636879089384</v>
      </c>
      <c r="G22" s="22">
        <f t="shared" si="5"/>
        <v>94.106851549755305</v>
      </c>
      <c r="H22" s="22">
        <f t="shared" si="7"/>
        <v>0.45711797997387899</v>
      </c>
    </row>
    <row r="23" spans="1:8" x14ac:dyDescent="0.25">
      <c r="A23" s="7">
        <v>2015</v>
      </c>
      <c r="B23" s="7">
        <v>2095</v>
      </c>
      <c r="C23" s="7">
        <v>2543</v>
      </c>
      <c r="D23" s="18">
        <f t="shared" si="1"/>
        <v>4638</v>
      </c>
      <c r="E23" s="23">
        <f t="shared" si="2"/>
        <v>23</v>
      </c>
      <c r="F23" s="24">
        <f t="shared" si="6"/>
        <v>4.971370878524441</v>
      </c>
      <c r="G23" s="19">
        <f t="shared" si="5"/>
        <v>94.575856443719417</v>
      </c>
      <c r="H23" s="19">
        <f t="shared" si="7"/>
        <v>0.49837486457204766</v>
      </c>
    </row>
    <row r="24" spans="1:8" x14ac:dyDescent="0.25">
      <c r="A24" s="11">
        <v>2016</v>
      </c>
      <c r="B24" s="12">
        <v>2038</v>
      </c>
      <c r="C24" s="12">
        <v>2549</v>
      </c>
      <c r="D24" s="20">
        <f t="shared" si="1"/>
        <v>4587</v>
      </c>
      <c r="E24" s="13">
        <f t="shared" si="2"/>
        <v>-51</v>
      </c>
      <c r="F24" s="21">
        <f t="shared" si="6"/>
        <v>-11.057023218305005</v>
      </c>
      <c r="G24" s="22">
        <f t="shared" si="5"/>
        <v>93.535889070146823</v>
      </c>
      <c r="H24" s="22">
        <f t="shared" si="7"/>
        <v>-1.0996119016817594</v>
      </c>
    </row>
    <row r="25" spans="1:8" x14ac:dyDescent="0.25">
      <c r="A25" s="14">
        <v>2017</v>
      </c>
      <c r="B25" s="14">
        <v>2164</v>
      </c>
      <c r="C25" s="14">
        <v>2587</v>
      </c>
      <c r="D25" s="18">
        <f t="shared" si="1"/>
        <v>4751</v>
      </c>
      <c r="E25" s="23">
        <f t="shared" si="2"/>
        <v>164</v>
      </c>
      <c r="F25" s="24">
        <f t="shared" si="6"/>
        <v>35.12890658974937</v>
      </c>
      <c r="G25" s="19">
        <f t="shared" si="5"/>
        <v>96.880097879282218</v>
      </c>
      <c r="H25" s="19">
        <f t="shared" si="7"/>
        <v>3.5753215609330717</v>
      </c>
    </row>
    <row r="26" spans="1:8" x14ac:dyDescent="0.25">
      <c r="A26" s="25">
        <v>2018</v>
      </c>
      <c r="B26" s="25">
        <v>2284</v>
      </c>
      <c r="C26" s="25">
        <v>2724</v>
      </c>
      <c r="D26" s="26">
        <f t="shared" si="1"/>
        <v>5008</v>
      </c>
      <c r="E26" s="13">
        <f t="shared" ref="E26" si="8">D26-D25</f>
        <v>257</v>
      </c>
      <c r="F26" s="21">
        <f t="shared" ref="F26" si="9">LN(D26/D25) *1000</f>
        <v>52.681511593013056</v>
      </c>
      <c r="G26" s="22">
        <f t="shared" ref="G26" si="10">D26/49.04</f>
        <v>102.12071778140294</v>
      </c>
      <c r="H26" s="22">
        <f t="shared" ref="H26" si="11">(D26*100-D25*100)/D25</f>
        <v>5.4093874973689751</v>
      </c>
    </row>
    <row r="27" spans="1:8" x14ac:dyDescent="0.25">
      <c r="A27" s="14">
        <v>2019</v>
      </c>
      <c r="B27" s="14">
        <v>2258</v>
      </c>
      <c r="C27" s="14">
        <v>2730</v>
      </c>
      <c r="D27" s="28">
        <f t="shared" si="1"/>
        <v>4988</v>
      </c>
      <c r="E27" s="14">
        <f t="shared" ref="E27:E32" si="12">D27-D26</f>
        <v>-20</v>
      </c>
      <c r="F27" s="27">
        <f t="shared" ref="F27:F32" si="13">LN(D27/D26) *1000</f>
        <v>-4.0016059800074091</v>
      </c>
      <c r="G27" s="27">
        <f t="shared" ref="G27:G32" si="14">D27/49.04</f>
        <v>101.71288743882545</v>
      </c>
      <c r="H27" s="27">
        <f t="shared" ref="H27:H32" si="15">(D27*100-D26*100)/D26</f>
        <v>-0.39936102236421728</v>
      </c>
    </row>
    <row r="28" spans="1:8" x14ac:dyDescent="0.25">
      <c r="A28" s="25">
        <v>2020</v>
      </c>
      <c r="B28" s="25">
        <v>2247</v>
      </c>
      <c r="C28" s="25">
        <v>2669</v>
      </c>
      <c r="D28" s="29">
        <f t="shared" si="1"/>
        <v>4916</v>
      </c>
      <c r="E28" s="25">
        <f t="shared" ref="E28" si="16">D28-D27</f>
        <v>-72</v>
      </c>
      <c r="F28" s="30">
        <f t="shared" ref="F28" si="17">LN(D28/D27) *1000</f>
        <v>-14.539836114001602</v>
      </c>
      <c r="G28" s="30">
        <f t="shared" ref="G28" si="18">D28/49.04</f>
        <v>100.2446982055465</v>
      </c>
      <c r="H28" s="30">
        <f t="shared" ref="H28" si="19">(D28*100-D27*100)/D27</f>
        <v>-1.4434643143544508</v>
      </c>
    </row>
    <row r="29" spans="1:8" x14ac:dyDescent="0.25">
      <c r="A29" s="14">
        <v>2021</v>
      </c>
      <c r="B29" s="14">
        <v>2260</v>
      </c>
      <c r="C29" s="14">
        <v>2728</v>
      </c>
      <c r="D29" s="28">
        <f t="shared" si="1"/>
        <v>4988</v>
      </c>
      <c r="E29" s="14">
        <f t="shared" si="12"/>
        <v>72</v>
      </c>
      <c r="F29" s="27">
        <f t="shared" si="13"/>
        <v>14.53983611400157</v>
      </c>
      <c r="G29" s="27">
        <f t="shared" si="14"/>
        <v>101.71288743882545</v>
      </c>
      <c r="H29" s="27">
        <f t="shared" si="15"/>
        <v>1.4646053702196908</v>
      </c>
    </row>
    <row r="30" spans="1:8" x14ac:dyDescent="0.25">
      <c r="A30" s="25">
        <v>2022</v>
      </c>
      <c r="B30" s="25">
        <v>2382</v>
      </c>
      <c r="C30" s="25">
        <v>2854</v>
      </c>
      <c r="D30" s="29">
        <f t="shared" ref="D30:D32" si="20">B30+C30</f>
        <v>5236</v>
      </c>
      <c r="E30" s="25">
        <f t="shared" si="12"/>
        <v>248</v>
      </c>
      <c r="F30" s="30">
        <f t="shared" si="13"/>
        <v>48.522820229863505</v>
      </c>
      <c r="G30" s="30">
        <f t="shared" si="14"/>
        <v>106.7699836867863</v>
      </c>
      <c r="H30" s="30">
        <f t="shared" si="15"/>
        <v>4.9719326383319968</v>
      </c>
    </row>
    <row r="31" spans="1:8" x14ac:dyDescent="0.25">
      <c r="A31" s="14">
        <v>2023</v>
      </c>
      <c r="B31" s="14">
        <v>2377</v>
      </c>
      <c r="C31" s="14">
        <v>2800</v>
      </c>
      <c r="D31" s="28">
        <f t="shared" si="20"/>
        <v>5177</v>
      </c>
      <c r="E31" s="31">
        <f t="shared" si="12"/>
        <v>-59</v>
      </c>
      <c r="F31" s="32">
        <f t="shared" si="13"/>
        <v>-11.332110127889145</v>
      </c>
      <c r="G31" s="32">
        <f t="shared" si="14"/>
        <v>105.56688417618271</v>
      </c>
      <c r="H31" s="32">
        <f t="shared" si="15"/>
        <v>-1.1268143621084799</v>
      </c>
    </row>
    <row r="32" spans="1:8" x14ac:dyDescent="0.25">
      <c r="A32" s="25">
        <v>2024</v>
      </c>
      <c r="B32" s="25">
        <v>2467</v>
      </c>
      <c r="C32" s="25">
        <v>2868</v>
      </c>
      <c r="D32" s="25">
        <f t="shared" si="20"/>
        <v>5335</v>
      </c>
      <c r="E32" s="25">
        <f t="shared" si="12"/>
        <v>158</v>
      </c>
      <c r="F32" s="30">
        <f t="shared" si="13"/>
        <v>30.063146833952363</v>
      </c>
      <c r="G32" s="30">
        <f t="shared" si="14"/>
        <v>108.78874388254486</v>
      </c>
      <c r="H32" s="30">
        <f t="shared" si="15"/>
        <v>3.0519605949391542</v>
      </c>
    </row>
  </sheetData>
  <mergeCells count="1">
    <mergeCell ref="A2:H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Miriam Gallo</cp:lastModifiedBy>
  <cp:lastPrinted>2018-04-10T10:50:22Z</cp:lastPrinted>
  <dcterms:created xsi:type="dcterms:W3CDTF">2015-06-12T08:27:13Z</dcterms:created>
  <dcterms:modified xsi:type="dcterms:W3CDTF">2025-04-15T14:01:31Z</dcterms:modified>
</cp:coreProperties>
</file>